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タイムカード（入力用）" sheetId="1" state="visible" r:id="rId3"/>
    <sheet name="記入例" sheetId="2" state="visible" r:id="rId4"/>
  </sheets>
  <definedNames>
    <definedName function="false" hidden="false" localSheetId="0" name="_xlnm.Print_Area" vbProcedure="false">'タイムカード（入力用）'!$A$1:$H$45</definedName>
    <definedName function="false" hidden="false" localSheetId="1" name="_xlnm.Print_Area" vbProcedure="false">記入例!$A$1:$H$45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<sst xmlns="http://schemas.openxmlformats.org/spreadsheetml/2006/main" count="41" uniqueCount="22">
  <si>
    <t xml:space="preserve">タ イ ム カ ー ド</t>
  </si>
  <si>
    <t xml:space="preserve">年</t>
  </si>
  <si>
    <t xml:space="preserve">月</t>
  </si>
  <si>
    <t xml:space="preserve">所定労働</t>
  </si>
  <si>
    <t xml:space="preserve">氏名</t>
  </si>
  <si>
    <t xml:space="preserve">所属</t>
  </si>
  <si>
    <t xml:space="preserve">日</t>
  </si>
  <si>
    <t xml:space="preserve">曜日</t>
  </si>
  <si>
    <t xml:space="preserve">出勤</t>
  </si>
  <si>
    <t xml:space="preserve">退勤</t>
  </si>
  <si>
    <t xml:space="preserve">休憩</t>
  </si>
  <si>
    <t xml:space="preserve">実働時間</t>
  </si>
  <si>
    <t xml:space="preserve">残業時間</t>
  </si>
  <si>
    <t xml:space="preserve">備考</t>
  </si>
  <si>
    <t xml:space="preserve">合　計</t>
  </si>
  <si>
    <r>
      <rPr>
        <sz val="8"/>
        <color rgb="FF595959"/>
        <rFont val="Noto Sans CJK SC"/>
        <family val="2"/>
      </rPr>
      <t xml:space="preserve">※出勤・退勤・休憩は「</t>
    </r>
    <r>
      <rPr>
        <sz val="8"/>
        <color rgb="FF595959"/>
        <rFont val="游ゴシック"/>
        <family val="0"/>
        <charset val="1"/>
      </rPr>
      <t xml:space="preserve">9:00</t>
    </r>
    <r>
      <rPr>
        <sz val="8"/>
        <color rgb="FF595959"/>
        <rFont val="Noto Sans CJK SC"/>
        <family val="2"/>
      </rPr>
      <t xml:space="preserve">」のように時刻で入力します。日をまたぐ勤務（例 </t>
    </r>
    <r>
      <rPr>
        <sz val="8"/>
        <color rgb="FF595959"/>
        <rFont val="游ゴシック"/>
        <family val="0"/>
        <charset val="1"/>
      </rPr>
      <t xml:space="preserve">22:00</t>
    </r>
    <r>
      <rPr>
        <sz val="8"/>
        <color rgb="FF595959"/>
        <rFont val="Noto Sans CJK SC"/>
        <family val="2"/>
      </rPr>
      <t xml:space="preserve">〜翌</t>
    </r>
    <r>
      <rPr>
        <sz val="8"/>
        <color rgb="FF595959"/>
        <rFont val="游ゴシック"/>
        <family val="0"/>
        <charset val="1"/>
      </rPr>
      <t xml:space="preserve">6:00</t>
    </r>
    <r>
      <rPr>
        <sz val="8"/>
        <color rgb="FF595959"/>
        <rFont val="Noto Sans CJK SC"/>
        <family val="2"/>
      </rPr>
      <t xml:space="preserve">）も自動で計算されます。残業時間は実働時間のうち所定労働時間を超えた分です（深夜・休日の割増区分は別途確認してください）。</t>
    </r>
  </si>
  <si>
    <t xml:space="preserve">本人</t>
  </si>
  <si>
    <t xml:space="preserve">確認</t>
  </si>
  <si>
    <t xml:space="preserve">山田 太郎</t>
  </si>
  <si>
    <t xml:space="preserve">営業部</t>
  </si>
  <si>
    <t xml:space="preserve">祝日</t>
  </si>
  <si>
    <t xml:space="preserve">休日出勤（半日）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</si>
</sst>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:mm"/>
    <numFmt numFmtId="166" formatCode="[h]:mm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00000"/>
      <name val="Noto Sans CJK SC"/>
      <family val="2"/>
    </font>
    <font>
      <b val="true"/>
      <sz val="9"/>
      <color rgb="FF000000"/>
      <name val="Noto Sans CJK SC"/>
      <family val="2"/>
    </font>
    <font>
      <sz val="10"/>
      <color rgb="FF000000"/>
      <name val="游ゴシック"/>
      <family val="0"/>
      <charset val="1"/>
    </font>
    <font>
      <sz val="11"/>
      <color rgb="FF000000"/>
      <name val="游ゴシック"/>
      <family val="0"/>
      <charset val="1"/>
    </font>
    <font>
      <sz val="9"/>
      <color rgb="FF000000"/>
      <name val="游ゴシック"/>
      <family val="0"/>
      <charset val="1"/>
    </font>
    <font>
      <sz val="8"/>
      <color rgb="FF000000"/>
      <name val="游ゴシック"/>
      <family val="0"/>
      <charset val="1"/>
    </font>
    <font>
      <b val="true"/>
      <sz val="10"/>
      <color rgb="FF000000"/>
      <name val="Noto Sans CJK SC"/>
      <family val="2"/>
    </font>
    <font>
      <b val="true"/>
      <sz val="10"/>
      <color rgb="FF000000"/>
      <name val="游ゴシック"/>
      <family val="0"/>
      <charset val="1"/>
    </font>
    <font>
      <sz val="8"/>
      <color rgb="FF595959"/>
      <name val="Noto Sans CJK SC"/>
      <family val="2"/>
    </font>
    <font>
      <sz val="8"/>
      <color rgb="FF595959"/>
      <name val="游ゴシック"/>
      <family val="0"/>
      <charset val="1"/>
    </font>
    <font>
      <b val="true"/>
      <sz val="8"/>
      <color rgb="FF000000"/>
      <name val="Noto Sans CJK SC"/>
      <family val="2"/>
    </font>
    <font>
      <sz val="11"/>
      <color rgb="FF000000"/>
      <name val="Noto Sans CJK SC"/>
      <family val="2"/>
    </font>
    <font>
      <sz val="10"/>
      <color rgb="FF000000"/>
      <name val="Noto Sans CJK SC"/>
      <family val="2"/>
    </font>
    <font>
      <sz val="8"/>
      <color rgb="FF00000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F2F2F2"/>
      </patternFill>
    </fill>
    <fill>
      <patternFill patternType="solid">
        <fgColor rgb="FFF2F2F2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CE4E4"/>
        </patternFill>
      </fill>
    </dxf>
    <dxf>
      <fill>
        <patternFill>
          <bgColor rgb="FFDDEBF7"/>
        </patternFill>
      </fill>
    </dxf>
  </dxf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E4E4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"/>
    <col collapsed="false" customWidth="true" hidden="false" outlineLevel="0" max="5" min="3" style="0" width="10"/>
    <col collapsed="false" customWidth="true" hidden="false" outlineLevel="0" max="7" min="6" style="0" width="11"/>
    <col collapsed="false" customWidth="true" hidden="false" outlineLevel="0" max="8" min="8" style="0" width="20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2" t="s">
        <v>1</v>
      </c>
      <c r="B2" s="2"/>
      <c r="C2" s="3" t="n">
        <v>2026</v>
      </c>
      <c r="D2" s="2" t="s">
        <v>2</v>
      </c>
      <c r="E2" s="3" t="n">
        <v>11</v>
      </c>
      <c r="F2" s="2" t="s">
        <v>3</v>
      </c>
      <c r="G2" s="4" t="n">
        <v>0.333333333333333</v>
      </c>
    </row>
    <row r="3" customFormat="false" ht="21.75" hidden="false" customHeight="true" outlineLevel="0" collapsed="false">
      <c r="A3" s="2" t="s">
        <v>4</v>
      </c>
      <c r="B3" s="2"/>
      <c r="C3" s="5"/>
      <c r="D3" s="5"/>
      <c r="E3" s="5"/>
      <c r="F3" s="2" t="s">
        <v>5</v>
      </c>
      <c r="G3" s="6"/>
      <c r="H3" s="6"/>
    </row>
    <row r="5" customFormat="false" ht="15" hidden="false" customHeight="false" outlineLevel="0" collapsed="false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</row>
    <row r="6" customFormat="false" ht="16.5" hidden="false" customHeight="true" outlineLevel="0" collapsed="false">
      <c r="A6" s="7" t="n">
        <v>1</v>
      </c>
      <c r="B6" s="7" t="str">
        <f aca="false">IF(A6="","",MID("日月火水木金土",WEEKDAY(DATE($C$2,$E$2,A6)),1))</f>
        <v>日</v>
      </c>
      <c r="C6" s="8"/>
      <c r="D6" s="8"/>
      <c r="E6" s="8"/>
      <c r="F6" s="9" t="str">
        <f aca="false">IF(OR(C6="",D6=""),"",MOD(D6-C6,1)-N(E6))</f>
        <v/>
      </c>
      <c r="G6" s="9" t="str">
        <f aca="false">IF(F6="","",MAX(0,F6-$G$2))</f>
        <v/>
      </c>
      <c r="H6" s="10"/>
    </row>
    <row r="7" customFormat="false" ht="16.5" hidden="false" customHeight="true" outlineLevel="0" collapsed="false">
      <c r="A7" s="7" t="n">
        <v>2</v>
      </c>
      <c r="B7" s="7" t="str">
        <f aca="false">IF(A7="","",MID("日月火水木金土",WEEKDAY(DATE($C$2,$E$2,A7)),1))</f>
        <v>月</v>
      </c>
      <c r="C7" s="8"/>
      <c r="D7" s="8"/>
      <c r="E7" s="8"/>
      <c r="F7" s="9" t="str">
        <f aca="false">IF(OR(C7="",D7=""),"",MOD(D7-C7,1)-N(E7))</f>
        <v/>
      </c>
      <c r="G7" s="9" t="str">
        <f aca="false">IF(F7="","",MAX(0,F7-$G$2))</f>
        <v/>
      </c>
      <c r="H7" s="10"/>
    </row>
    <row r="8" customFormat="false" ht="16.5" hidden="false" customHeight="true" outlineLevel="0" collapsed="false">
      <c r="A8" s="7" t="n">
        <v>3</v>
      </c>
      <c r="B8" s="7" t="str">
        <f aca="false">IF(A8="","",MID("日月火水木金土",WEEKDAY(DATE($C$2,$E$2,A8)),1))</f>
        <v>火</v>
      </c>
      <c r="C8" s="8"/>
      <c r="D8" s="8"/>
      <c r="E8" s="8"/>
      <c r="F8" s="9" t="str">
        <f aca="false">IF(OR(C8="",D8=""),"",MOD(D8-C8,1)-N(E8))</f>
        <v/>
      </c>
      <c r="G8" s="9" t="str">
        <f aca="false">IF(F8="","",MAX(0,F8-$G$2))</f>
        <v/>
      </c>
      <c r="H8" s="10"/>
    </row>
    <row r="9" customFormat="false" ht="16.5" hidden="false" customHeight="true" outlineLevel="0" collapsed="false">
      <c r="A9" s="7" t="n">
        <v>4</v>
      </c>
      <c r="B9" s="7" t="str">
        <f aca="false">IF(A9="","",MID("日月火水木金土",WEEKDAY(DATE($C$2,$E$2,A9)),1))</f>
        <v>水</v>
      </c>
      <c r="C9" s="8"/>
      <c r="D9" s="8"/>
      <c r="E9" s="8"/>
      <c r="F9" s="9" t="str">
        <f aca="false">IF(OR(C9="",D9=""),"",MOD(D9-C9,1)-N(E9))</f>
        <v/>
      </c>
      <c r="G9" s="9" t="str">
        <f aca="false">IF(F9="","",MAX(0,F9-$G$2))</f>
        <v/>
      </c>
      <c r="H9" s="10"/>
    </row>
    <row r="10" customFormat="false" ht="16.5" hidden="false" customHeight="true" outlineLevel="0" collapsed="false">
      <c r="A10" s="7" t="n">
        <v>5</v>
      </c>
      <c r="B10" s="7" t="str">
        <f aca="false">IF(A10="","",MID("日月火水木金土",WEEKDAY(DATE($C$2,$E$2,A10)),1))</f>
        <v>木</v>
      </c>
      <c r="C10" s="8"/>
      <c r="D10" s="8"/>
      <c r="E10" s="8"/>
      <c r="F10" s="9" t="str">
        <f aca="false">IF(OR(C10="",D10=""),"",MOD(D10-C10,1)-N(E10))</f>
        <v/>
      </c>
      <c r="G10" s="9" t="str">
        <f aca="false">IF(F10="","",MAX(0,F10-$G$2))</f>
        <v/>
      </c>
      <c r="H10" s="10"/>
    </row>
    <row r="11" customFormat="false" ht="16.5" hidden="false" customHeight="true" outlineLevel="0" collapsed="false">
      <c r="A11" s="7" t="n">
        <v>6</v>
      </c>
      <c r="B11" s="7" t="str">
        <f aca="false">IF(A11="","",MID("日月火水木金土",WEEKDAY(DATE($C$2,$E$2,A11)),1))</f>
        <v>金</v>
      </c>
      <c r="C11" s="8"/>
      <c r="D11" s="8"/>
      <c r="E11" s="8"/>
      <c r="F11" s="9" t="str">
        <f aca="false">IF(OR(C11="",D11=""),"",MOD(D11-C11,1)-N(E11))</f>
        <v/>
      </c>
      <c r="G11" s="9" t="str">
        <f aca="false">IF(F11="","",MAX(0,F11-$G$2))</f>
        <v/>
      </c>
      <c r="H11" s="10"/>
    </row>
    <row r="12" customFormat="false" ht="16.5" hidden="false" customHeight="true" outlineLevel="0" collapsed="false">
      <c r="A12" s="7" t="n">
        <v>7</v>
      </c>
      <c r="B12" s="7" t="str">
        <f aca="false">IF(A12="","",MID("日月火水木金土",WEEKDAY(DATE($C$2,$E$2,A12)),1))</f>
        <v>土</v>
      </c>
      <c r="C12" s="8"/>
      <c r="D12" s="8"/>
      <c r="E12" s="8"/>
      <c r="F12" s="9" t="str">
        <f aca="false">IF(OR(C12="",D12=""),"",MOD(D12-C12,1)-N(E12))</f>
        <v/>
      </c>
      <c r="G12" s="9" t="str">
        <f aca="false">IF(F12="","",MAX(0,F12-$G$2))</f>
        <v/>
      </c>
      <c r="H12" s="10"/>
    </row>
    <row r="13" customFormat="false" ht="16.5" hidden="false" customHeight="true" outlineLevel="0" collapsed="false">
      <c r="A13" s="7" t="n">
        <v>8</v>
      </c>
      <c r="B13" s="7" t="str">
        <f aca="false">IF(A13="","",MID("日月火水木金土",WEEKDAY(DATE($C$2,$E$2,A13)),1))</f>
        <v>日</v>
      </c>
      <c r="C13" s="8"/>
      <c r="D13" s="8"/>
      <c r="E13" s="8"/>
      <c r="F13" s="9" t="str">
        <f aca="false">IF(OR(C13="",D13=""),"",MOD(D13-C13,1)-N(E13))</f>
        <v/>
      </c>
      <c r="G13" s="9" t="str">
        <f aca="false">IF(F13="","",MAX(0,F13-$G$2))</f>
        <v/>
      </c>
      <c r="H13" s="10"/>
    </row>
    <row r="14" customFormat="false" ht="16.5" hidden="false" customHeight="true" outlineLevel="0" collapsed="false">
      <c r="A14" s="7" t="n">
        <v>9</v>
      </c>
      <c r="B14" s="7" t="str">
        <f aca="false">IF(A14="","",MID("日月火水木金土",WEEKDAY(DATE($C$2,$E$2,A14)),1))</f>
        <v>月</v>
      </c>
      <c r="C14" s="8"/>
      <c r="D14" s="8"/>
      <c r="E14" s="8"/>
      <c r="F14" s="9" t="str">
        <f aca="false">IF(OR(C14="",D14=""),"",MOD(D14-C14,1)-N(E14))</f>
        <v/>
      </c>
      <c r="G14" s="9" t="str">
        <f aca="false">IF(F14="","",MAX(0,F14-$G$2))</f>
        <v/>
      </c>
      <c r="H14" s="10"/>
    </row>
    <row r="15" customFormat="false" ht="16.5" hidden="false" customHeight="true" outlineLevel="0" collapsed="false">
      <c r="A15" s="7" t="n">
        <v>10</v>
      </c>
      <c r="B15" s="7" t="str">
        <f aca="false">IF(A15="","",MID("日月火水木金土",WEEKDAY(DATE($C$2,$E$2,A15)),1))</f>
        <v>火</v>
      </c>
      <c r="C15" s="8"/>
      <c r="D15" s="8"/>
      <c r="E15" s="8"/>
      <c r="F15" s="9" t="str">
        <f aca="false">IF(OR(C15="",D15=""),"",MOD(D15-C15,1)-N(E15))</f>
        <v/>
      </c>
      <c r="G15" s="9" t="str">
        <f aca="false">IF(F15="","",MAX(0,F15-$G$2))</f>
        <v/>
      </c>
      <c r="H15" s="10"/>
    </row>
    <row r="16" customFormat="false" ht="16.5" hidden="false" customHeight="true" outlineLevel="0" collapsed="false">
      <c r="A16" s="7" t="n">
        <v>11</v>
      </c>
      <c r="B16" s="7" t="str">
        <f aca="false">IF(A16="","",MID("日月火水木金土",WEEKDAY(DATE($C$2,$E$2,A16)),1))</f>
        <v>水</v>
      </c>
      <c r="C16" s="8"/>
      <c r="D16" s="8"/>
      <c r="E16" s="8"/>
      <c r="F16" s="9" t="str">
        <f aca="false">IF(OR(C16="",D16=""),"",MOD(D16-C16,1)-N(E16))</f>
        <v/>
      </c>
      <c r="G16" s="9" t="str">
        <f aca="false">IF(F16="","",MAX(0,F16-$G$2))</f>
        <v/>
      </c>
      <c r="H16" s="10"/>
    </row>
    <row r="17" customFormat="false" ht="16.5" hidden="false" customHeight="true" outlineLevel="0" collapsed="false">
      <c r="A17" s="7" t="n">
        <v>12</v>
      </c>
      <c r="B17" s="7" t="str">
        <f aca="false">IF(A17="","",MID("日月火水木金土",WEEKDAY(DATE($C$2,$E$2,A17)),1))</f>
        <v>木</v>
      </c>
      <c r="C17" s="8"/>
      <c r="D17" s="8"/>
      <c r="E17" s="8"/>
      <c r="F17" s="9" t="str">
        <f aca="false">IF(OR(C17="",D17=""),"",MOD(D17-C17,1)-N(E17))</f>
        <v/>
      </c>
      <c r="G17" s="9" t="str">
        <f aca="false">IF(F17="","",MAX(0,F17-$G$2))</f>
        <v/>
      </c>
      <c r="H17" s="10"/>
    </row>
    <row r="18" customFormat="false" ht="16.5" hidden="false" customHeight="true" outlineLevel="0" collapsed="false">
      <c r="A18" s="7" t="n">
        <v>13</v>
      </c>
      <c r="B18" s="7" t="str">
        <f aca="false">IF(A18="","",MID("日月火水木金土",WEEKDAY(DATE($C$2,$E$2,A18)),1))</f>
        <v>金</v>
      </c>
      <c r="C18" s="8"/>
      <c r="D18" s="8"/>
      <c r="E18" s="8"/>
      <c r="F18" s="9" t="str">
        <f aca="false">IF(OR(C18="",D18=""),"",MOD(D18-C18,1)-N(E18))</f>
        <v/>
      </c>
      <c r="G18" s="9" t="str">
        <f aca="false">IF(F18="","",MAX(0,F18-$G$2))</f>
        <v/>
      </c>
      <c r="H18" s="10"/>
    </row>
    <row r="19" customFormat="false" ht="16.5" hidden="false" customHeight="true" outlineLevel="0" collapsed="false">
      <c r="A19" s="7" t="n">
        <v>14</v>
      </c>
      <c r="B19" s="7" t="str">
        <f aca="false">IF(A19="","",MID("日月火水木金土",WEEKDAY(DATE($C$2,$E$2,A19)),1))</f>
        <v>土</v>
      </c>
      <c r="C19" s="8"/>
      <c r="D19" s="8"/>
      <c r="E19" s="8"/>
      <c r="F19" s="9" t="str">
        <f aca="false">IF(OR(C19="",D19=""),"",MOD(D19-C19,1)-N(E19))</f>
        <v/>
      </c>
      <c r="G19" s="9" t="str">
        <f aca="false">IF(F19="","",MAX(0,F19-$G$2))</f>
        <v/>
      </c>
      <c r="H19" s="10"/>
    </row>
    <row r="20" customFormat="false" ht="16.5" hidden="false" customHeight="true" outlineLevel="0" collapsed="false">
      <c r="A20" s="7" t="n">
        <v>15</v>
      </c>
      <c r="B20" s="7" t="str">
        <f aca="false">IF(A20="","",MID("日月火水木金土",WEEKDAY(DATE($C$2,$E$2,A20)),1))</f>
        <v>日</v>
      </c>
      <c r="C20" s="8"/>
      <c r="D20" s="8"/>
      <c r="E20" s="8"/>
      <c r="F20" s="9" t="str">
        <f aca="false">IF(OR(C20="",D20=""),"",MOD(D20-C20,1)-N(E20))</f>
        <v/>
      </c>
      <c r="G20" s="9" t="str">
        <f aca="false">IF(F20="","",MAX(0,F20-$G$2))</f>
        <v/>
      </c>
      <c r="H20" s="10"/>
    </row>
    <row r="21" customFormat="false" ht="16.5" hidden="false" customHeight="true" outlineLevel="0" collapsed="false">
      <c r="A21" s="7" t="n">
        <v>16</v>
      </c>
      <c r="B21" s="7" t="str">
        <f aca="false">IF(A21="","",MID("日月火水木金土",WEEKDAY(DATE($C$2,$E$2,A21)),1))</f>
        <v>月</v>
      </c>
      <c r="C21" s="8"/>
      <c r="D21" s="8"/>
      <c r="E21" s="8"/>
      <c r="F21" s="9" t="str">
        <f aca="false">IF(OR(C21="",D21=""),"",MOD(D21-C21,1)-N(E21))</f>
        <v/>
      </c>
      <c r="G21" s="9" t="str">
        <f aca="false">IF(F21="","",MAX(0,F21-$G$2))</f>
        <v/>
      </c>
      <c r="H21" s="10"/>
    </row>
    <row r="22" customFormat="false" ht="16.5" hidden="false" customHeight="true" outlineLevel="0" collapsed="false">
      <c r="A22" s="7" t="n">
        <v>17</v>
      </c>
      <c r="B22" s="7" t="str">
        <f aca="false">IF(A22="","",MID("日月火水木金土",WEEKDAY(DATE($C$2,$E$2,A22)),1))</f>
        <v>火</v>
      </c>
      <c r="C22" s="8"/>
      <c r="D22" s="8"/>
      <c r="E22" s="8"/>
      <c r="F22" s="9" t="str">
        <f aca="false">IF(OR(C22="",D22=""),"",MOD(D22-C22,1)-N(E22))</f>
        <v/>
      </c>
      <c r="G22" s="9" t="str">
        <f aca="false">IF(F22="","",MAX(0,F22-$G$2))</f>
        <v/>
      </c>
      <c r="H22" s="10"/>
    </row>
    <row r="23" customFormat="false" ht="16.5" hidden="false" customHeight="true" outlineLevel="0" collapsed="false">
      <c r="A23" s="7" t="n">
        <v>18</v>
      </c>
      <c r="B23" s="7" t="str">
        <f aca="false">IF(A23="","",MID("日月火水木金土",WEEKDAY(DATE($C$2,$E$2,A23)),1))</f>
        <v>水</v>
      </c>
      <c r="C23" s="8"/>
      <c r="D23" s="8"/>
      <c r="E23" s="8"/>
      <c r="F23" s="9" t="str">
        <f aca="false">IF(OR(C23="",D23=""),"",MOD(D23-C23,1)-N(E23))</f>
        <v/>
      </c>
      <c r="G23" s="9" t="str">
        <f aca="false">IF(F23="","",MAX(0,F23-$G$2))</f>
        <v/>
      </c>
      <c r="H23" s="10"/>
    </row>
    <row r="24" customFormat="false" ht="16.5" hidden="false" customHeight="true" outlineLevel="0" collapsed="false">
      <c r="A24" s="7" t="n">
        <v>19</v>
      </c>
      <c r="B24" s="7" t="str">
        <f aca="false">IF(A24="","",MID("日月火水木金土",WEEKDAY(DATE($C$2,$E$2,A24)),1))</f>
        <v>木</v>
      </c>
      <c r="C24" s="8"/>
      <c r="D24" s="8"/>
      <c r="E24" s="8"/>
      <c r="F24" s="9" t="str">
        <f aca="false">IF(OR(C24="",D24=""),"",MOD(D24-C24,1)-N(E24))</f>
        <v/>
      </c>
      <c r="G24" s="9" t="str">
        <f aca="false">IF(F24="","",MAX(0,F24-$G$2))</f>
        <v/>
      </c>
      <c r="H24" s="10"/>
    </row>
    <row r="25" customFormat="false" ht="16.5" hidden="false" customHeight="true" outlineLevel="0" collapsed="false">
      <c r="A25" s="7" t="n">
        <v>20</v>
      </c>
      <c r="B25" s="7" t="str">
        <f aca="false">IF(A25="","",MID("日月火水木金土",WEEKDAY(DATE($C$2,$E$2,A25)),1))</f>
        <v>金</v>
      </c>
      <c r="C25" s="8"/>
      <c r="D25" s="8"/>
      <c r="E25" s="8"/>
      <c r="F25" s="9" t="str">
        <f aca="false">IF(OR(C25="",D25=""),"",MOD(D25-C25,1)-N(E25))</f>
        <v/>
      </c>
      <c r="G25" s="9" t="str">
        <f aca="false">IF(F25="","",MAX(0,F25-$G$2))</f>
        <v/>
      </c>
      <c r="H25" s="10"/>
    </row>
    <row r="26" customFormat="false" ht="16.5" hidden="false" customHeight="true" outlineLevel="0" collapsed="false">
      <c r="A26" s="7" t="n">
        <v>21</v>
      </c>
      <c r="B26" s="7" t="str">
        <f aca="false">IF(A26="","",MID("日月火水木金土",WEEKDAY(DATE($C$2,$E$2,A26)),1))</f>
        <v>土</v>
      </c>
      <c r="C26" s="8"/>
      <c r="D26" s="8"/>
      <c r="E26" s="8"/>
      <c r="F26" s="9" t="str">
        <f aca="false">IF(OR(C26="",D26=""),"",MOD(D26-C26,1)-N(E26))</f>
        <v/>
      </c>
      <c r="G26" s="9" t="str">
        <f aca="false">IF(F26="","",MAX(0,F26-$G$2))</f>
        <v/>
      </c>
      <c r="H26" s="10"/>
    </row>
    <row r="27" customFormat="false" ht="16.5" hidden="false" customHeight="true" outlineLevel="0" collapsed="false">
      <c r="A27" s="7" t="n">
        <v>22</v>
      </c>
      <c r="B27" s="7" t="str">
        <f aca="false">IF(A27="","",MID("日月火水木金土",WEEKDAY(DATE($C$2,$E$2,A27)),1))</f>
        <v>日</v>
      </c>
      <c r="C27" s="8"/>
      <c r="D27" s="8"/>
      <c r="E27" s="8"/>
      <c r="F27" s="9" t="str">
        <f aca="false">IF(OR(C27="",D27=""),"",MOD(D27-C27,1)-N(E27))</f>
        <v/>
      </c>
      <c r="G27" s="9" t="str">
        <f aca="false">IF(F27="","",MAX(0,F27-$G$2))</f>
        <v/>
      </c>
      <c r="H27" s="10"/>
    </row>
    <row r="28" customFormat="false" ht="16.5" hidden="false" customHeight="true" outlineLevel="0" collapsed="false">
      <c r="A28" s="7" t="n">
        <v>23</v>
      </c>
      <c r="B28" s="7" t="str">
        <f aca="false">IF(A28="","",MID("日月火水木金土",WEEKDAY(DATE($C$2,$E$2,A28)),1))</f>
        <v>月</v>
      </c>
      <c r="C28" s="8"/>
      <c r="D28" s="8"/>
      <c r="E28" s="8"/>
      <c r="F28" s="9" t="str">
        <f aca="false">IF(OR(C28="",D28=""),"",MOD(D28-C28,1)-N(E28))</f>
        <v/>
      </c>
      <c r="G28" s="9" t="str">
        <f aca="false">IF(F28="","",MAX(0,F28-$G$2))</f>
        <v/>
      </c>
      <c r="H28" s="10"/>
    </row>
    <row r="29" customFormat="false" ht="16.5" hidden="false" customHeight="true" outlineLevel="0" collapsed="false">
      <c r="A29" s="7" t="n">
        <v>24</v>
      </c>
      <c r="B29" s="7" t="str">
        <f aca="false">IF(A29="","",MID("日月火水木金土",WEEKDAY(DATE($C$2,$E$2,A29)),1))</f>
        <v>火</v>
      </c>
      <c r="C29" s="8"/>
      <c r="D29" s="8"/>
      <c r="E29" s="8"/>
      <c r="F29" s="9" t="str">
        <f aca="false">IF(OR(C29="",D29=""),"",MOD(D29-C29,1)-N(E29))</f>
        <v/>
      </c>
      <c r="G29" s="9" t="str">
        <f aca="false">IF(F29="","",MAX(0,F29-$G$2))</f>
        <v/>
      </c>
      <c r="H29" s="10"/>
    </row>
    <row r="30" customFormat="false" ht="16.5" hidden="false" customHeight="true" outlineLevel="0" collapsed="false">
      <c r="A30" s="7" t="n">
        <v>25</v>
      </c>
      <c r="B30" s="7" t="str">
        <f aca="false">IF(A30="","",MID("日月火水木金土",WEEKDAY(DATE($C$2,$E$2,A30)),1))</f>
        <v>水</v>
      </c>
      <c r="C30" s="8"/>
      <c r="D30" s="8"/>
      <c r="E30" s="8"/>
      <c r="F30" s="9" t="str">
        <f aca="false">IF(OR(C30="",D30=""),"",MOD(D30-C30,1)-N(E30))</f>
        <v/>
      </c>
      <c r="G30" s="9" t="str">
        <f aca="false">IF(F30="","",MAX(0,F30-$G$2))</f>
        <v/>
      </c>
      <c r="H30" s="10"/>
    </row>
    <row r="31" customFormat="false" ht="16.5" hidden="false" customHeight="true" outlineLevel="0" collapsed="false">
      <c r="A31" s="7" t="n">
        <v>26</v>
      </c>
      <c r="B31" s="7" t="str">
        <f aca="false">IF(A31="","",MID("日月火水木金土",WEEKDAY(DATE($C$2,$E$2,A31)),1))</f>
        <v>木</v>
      </c>
      <c r="C31" s="8"/>
      <c r="D31" s="8"/>
      <c r="E31" s="8"/>
      <c r="F31" s="9" t="str">
        <f aca="false">IF(OR(C31="",D31=""),"",MOD(D31-C31,1)-N(E31))</f>
        <v/>
      </c>
      <c r="G31" s="9" t="str">
        <f aca="false">IF(F31="","",MAX(0,F31-$G$2))</f>
        <v/>
      </c>
      <c r="H31" s="10"/>
    </row>
    <row r="32" customFormat="false" ht="16.5" hidden="false" customHeight="true" outlineLevel="0" collapsed="false">
      <c r="A32" s="7" t="n">
        <v>27</v>
      </c>
      <c r="B32" s="7" t="str">
        <f aca="false">IF(A32="","",MID("日月火水木金土",WEEKDAY(DATE($C$2,$E$2,A32)),1))</f>
        <v>金</v>
      </c>
      <c r="C32" s="8"/>
      <c r="D32" s="8"/>
      <c r="E32" s="8"/>
      <c r="F32" s="9" t="str">
        <f aca="false">IF(OR(C32="",D32=""),"",MOD(D32-C32,1)-N(E32))</f>
        <v/>
      </c>
      <c r="G32" s="9" t="str">
        <f aca="false">IF(F32="","",MAX(0,F32-$G$2))</f>
        <v/>
      </c>
      <c r="H32" s="10"/>
    </row>
    <row r="33" customFormat="false" ht="16.5" hidden="false" customHeight="true" outlineLevel="0" collapsed="false">
      <c r="A33" s="7" t="n">
        <v>28</v>
      </c>
      <c r="B33" s="7" t="str">
        <f aca="false">IF(A33="","",MID("日月火水木金土",WEEKDAY(DATE($C$2,$E$2,A33)),1))</f>
        <v>土</v>
      </c>
      <c r="C33" s="8"/>
      <c r="D33" s="8"/>
      <c r="E33" s="8"/>
      <c r="F33" s="9" t="str">
        <f aca="false">IF(OR(C33="",D33=""),"",MOD(D33-C33,1)-N(E33))</f>
        <v/>
      </c>
      <c r="G33" s="9" t="str">
        <f aca="false">IF(F33="","",MAX(0,F33-$G$2))</f>
        <v/>
      </c>
      <c r="H33" s="10"/>
    </row>
    <row r="34" customFormat="false" ht="16.5" hidden="false" customHeight="true" outlineLevel="0" collapsed="false">
      <c r="A34" s="7" t="n">
        <f aca="false">IF(MONTH(DATE($C$2,$E$2,29))=$E$2,29,"")</f>
        <v>29</v>
      </c>
      <c r="B34" s="7" t="str">
        <f aca="false">IF(A34="","",MID("日月火水木金土",WEEKDAY(DATE($C$2,$E$2,A34)),1))</f>
        <v>日</v>
      </c>
      <c r="C34" s="8"/>
      <c r="D34" s="8"/>
      <c r="E34" s="8"/>
      <c r="F34" s="9" t="str">
        <f aca="false">IF(OR(C34="",D34=""),"",MOD(D34-C34,1)-N(E34))</f>
        <v/>
      </c>
      <c r="G34" s="9" t="str">
        <f aca="false">IF(F34="","",MAX(0,F34-$G$2))</f>
        <v/>
      </c>
      <c r="H34" s="10"/>
    </row>
    <row r="35" customFormat="false" ht="16.5" hidden="false" customHeight="true" outlineLevel="0" collapsed="false">
      <c r="A35" s="7" t="n">
        <f aca="false">IF(MONTH(DATE($C$2,$E$2,30))=$E$2,30,"")</f>
        <v>30</v>
      </c>
      <c r="B35" s="7" t="str">
        <f aca="false">IF(A35="","",MID("日月火水木金土",WEEKDAY(DATE($C$2,$E$2,A35)),1))</f>
        <v>月</v>
      </c>
      <c r="C35" s="8"/>
      <c r="D35" s="8"/>
      <c r="E35" s="8"/>
      <c r="F35" s="9" t="str">
        <f aca="false">IF(OR(C35="",D35=""),"",MOD(D35-C35,1)-N(E35))</f>
        <v/>
      </c>
      <c r="G35" s="9" t="str">
        <f aca="false">IF(F35="","",MAX(0,F35-$G$2))</f>
        <v/>
      </c>
      <c r="H35" s="10"/>
    </row>
    <row r="36" customFormat="false" ht="16.5" hidden="false" customHeight="true" outlineLevel="0" collapsed="false">
      <c r="A36" s="7" t="str">
        <f aca="false">IF(MONTH(DATE($C$2,$E$2,31))=$E$2,31,"")</f>
        <v/>
      </c>
      <c r="B36" s="7" t="str">
        <f aca="false">IF(A36="","",MID("日月火水木金土",WEEKDAY(DATE($C$2,$E$2,A36)),1))</f>
        <v/>
      </c>
      <c r="C36" s="8"/>
      <c r="D36" s="8"/>
      <c r="E36" s="8"/>
      <c r="F36" s="9" t="str">
        <f aca="false">IF(OR(C36="",D36=""),"",MOD(D36-C36,1)-N(E36))</f>
        <v/>
      </c>
      <c r="G36" s="9" t="str">
        <f aca="false">IF(F36="","",MAX(0,F36-$G$2))</f>
        <v/>
      </c>
      <c r="H36" s="10"/>
    </row>
    <row r="37" customFormat="false" ht="21.75" hidden="false" customHeight="true" outlineLevel="0" collapsed="false">
      <c r="A37" s="11" t="s">
        <v>14</v>
      </c>
      <c r="B37" s="11"/>
      <c r="C37" s="11"/>
      <c r="D37" s="11"/>
      <c r="E37" s="11"/>
      <c r="F37" s="12" t="n">
        <f aca="false">SUM(F6:F36)</f>
        <v>0</v>
      </c>
      <c r="G37" s="12" t="n">
        <f aca="false">SUM(G6:G36)</f>
        <v>0</v>
      </c>
      <c r="H37" s="13" t="str">
        <f aca="false">"出勤日数 "&amp;COUNT(F6:F36)&amp;" 日"</f>
        <v>出勤日数 0 日</v>
      </c>
    </row>
    <row r="39" customFormat="false" ht="15" hidden="false" customHeight="true" outlineLevel="0" collapsed="false">
      <c r="A39" s="14" t="s">
        <v>15</v>
      </c>
      <c r="B39" s="14"/>
      <c r="C39" s="14"/>
      <c r="D39" s="14"/>
      <c r="E39" s="14"/>
      <c r="F39" s="14"/>
      <c r="G39" s="14"/>
      <c r="H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  <c r="G40" s="14"/>
      <c r="H40" s="14"/>
    </row>
    <row r="42" customFormat="false" ht="15" hidden="false" customHeight="false" outlineLevel="0" collapsed="false">
      <c r="F42" s="15" t="s">
        <v>16</v>
      </c>
      <c r="G42" s="15" t="s">
        <v>17</v>
      </c>
    </row>
    <row r="43" customFormat="false" ht="15" hidden="false" customHeight="false" outlineLevel="0" collapsed="false">
      <c r="F43" s="7"/>
      <c r="G43" s="7"/>
    </row>
    <row r="44" customFormat="false" ht="15" hidden="false" customHeight="false" outlineLevel="0" collapsed="false">
      <c r="F44" s="7"/>
      <c r="G44" s="7"/>
    </row>
    <row r="45" customFormat="false" ht="15" hidden="false" customHeight="false" outlineLevel="0" collapsed="false">
      <c r="F45" s="7"/>
      <c r="G45" s="7"/>
    </row>
  </sheetData>
  <mergeCells count="9">
    <mergeCell ref="A1:H1"/>
    <mergeCell ref="A2:B2"/>
    <mergeCell ref="A3:B3"/>
    <mergeCell ref="C3:E3"/>
    <mergeCell ref="G3:H3"/>
    <mergeCell ref="A37:E37"/>
    <mergeCell ref="A39:H40"/>
    <mergeCell ref="F43:F45"/>
    <mergeCell ref="G43:G45"/>
  </mergeCells>
  <conditionalFormatting sqref="A6:H36">
    <cfRule type="expression" priority="2" aboveAverage="0" equalAverage="0" bottom="0" percent="0" rank="0" text="" dxfId="0">
      <formula>AND($A6&lt;&gt;"",WEEKDAY(DATE($C$2,$E$2,$A6))=1)</formula>
    </cfRule>
    <cfRule type="expression" priority="3" aboveAverage="0" equalAverage="0" bottom="0" percent="0" rank="0" text="" dxfId="1">
      <formula>AND($A6&lt;&gt;"",WEEKDAY(DATE($C$2,$E$2,$A6))=7)</formula>
    </cfRule>
  </conditionalFormatting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&amp;C&amp;8テンプレート部　https://template-dept.com/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"/>
    <col collapsed="false" customWidth="true" hidden="false" outlineLevel="0" max="5" min="3" style="0" width="10"/>
    <col collapsed="false" customWidth="true" hidden="false" outlineLevel="0" max="7" min="6" style="0" width="11"/>
    <col collapsed="false" customWidth="true" hidden="false" outlineLevel="0" max="8" min="8" style="0" width="20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2" t="s">
        <v>1</v>
      </c>
      <c r="B2" s="2"/>
      <c r="C2" s="3" t="n">
        <v>2026</v>
      </c>
      <c r="D2" s="2" t="s">
        <v>2</v>
      </c>
      <c r="E2" s="3" t="n">
        <v>11</v>
      </c>
      <c r="F2" s="2" t="s">
        <v>3</v>
      </c>
      <c r="G2" s="4" t="n">
        <v>0.333333333333333</v>
      </c>
    </row>
    <row r="3" customFormat="false" ht="21.75" hidden="false" customHeight="true" outlineLevel="0" collapsed="false">
      <c r="A3" s="2" t="s">
        <v>4</v>
      </c>
      <c r="B3" s="2"/>
      <c r="C3" s="16" t="s">
        <v>18</v>
      </c>
      <c r="D3" s="16"/>
      <c r="E3" s="16"/>
      <c r="F3" s="2" t="s">
        <v>5</v>
      </c>
      <c r="G3" s="17" t="s">
        <v>19</v>
      </c>
      <c r="H3" s="17"/>
    </row>
    <row r="5" customFormat="false" ht="15" hidden="false" customHeight="false" outlineLevel="0" collapsed="false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</row>
    <row r="6" customFormat="false" ht="16.5" hidden="false" customHeight="true" outlineLevel="0" collapsed="false">
      <c r="A6" s="7" t="n">
        <v>1</v>
      </c>
      <c r="B6" s="7" t="str">
        <f aca="false">IF(A6="","",MID("日月火水木金土",WEEKDAY(DATE($C$2,$E$2,A6)),1))</f>
        <v>日</v>
      </c>
      <c r="C6" s="8"/>
      <c r="D6" s="8"/>
      <c r="E6" s="8"/>
      <c r="F6" s="9" t="str">
        <f aca="false">IF(OR(C6="",D6=""),"",MOD(D6-C6,1)-N(E6))</f>
        <v/>
      </c>
      <c r="G6" s="9" t="str">
        <f aca="false">IF(F6="","",MAX(0,F6-$G$2))</f>
        <v/>
      </c>
      <c r="H6" s="10"/>
    </row>
    <row r="7" customFormat="false" ht="16.5" hidden="false" customHeight="true" outlineLevel="0" collapsed="false">
      <c r="A7" s="7" t="n">
        <v>2</v>
      </c>
      <c r="B7" s="7" t="str">
        <f aca="false">IF(A7="","",MID("日月火水木金土",WEEKDAY(DATE($C$2,$E$2,A7)),1))</f>
        <v>月</v>
      </c>
      <c r="C7" s="8" t="n">
        <v>0.371527777777778</v>
      </c>
      <c r="D7" s="8" t="n">
        <v>0.75</v>
      </c>
      <c r="E7" s="8" t="n">
        <v>0.0416666666666667</v>
      </c>
      <c r="F7" s="9" t="n">
        <f aca="false">IF(OR(C7="",D7=""),"",MOD(D7-C7,1)-N(E7))</f>
        <v>0.336805555555556</v>
      </c>
      <c r="G7" s="9" t="n">
        <f aca="false">IF(F7="","",MAX(0,F7-$G$2))</f>
        <v>0.00347222222222222</v>
      </c>
      <c r="H7" s="10"/>
    </row>
    <row r="8" customFormat="false" ht="16.5" hidden="false" customHeight="true" outlineLevel="0" collapsed="false">
      <c r="A8" s="7" t="n">
        <v>3</v>
      </c>
      <c r="B8" s="7" t="str">
        <f aca="false">IF(A8="","",MID("日月火水木金土",WEEKDAY(DATE($C$2,$E$2,A8)),1))</f>
        <v>火</v>
      </c>
      <c r="C8" s="8"/>
      <c r="D8" s="8"/>
      <c r="E8" s="8"/>
      <c r="F8" s="9" t="str">
        <f aca="false">IF(OR(C8="",D8=""),"",MOD(D8-C8,1)-N(E8))</f>
        <v/>
      </c>
      <c r="G8" s="9" t="str">
        <f aca="false">IF(F8="","",MAX(0,F8-$G$2))</f>
        <v/>
      </c>
      <c r="H8" s="18" t="s">
        <v>20</v>
      </c>
    </row>
    <row r="9" customFormat="false" ht="16.5" hidden="false" customHeight="true" outlineLevel="0" collapsed="false">
      <c r="A9" s="7" t="n">
        <v>4</v>
      </c>
      <c r="B9" s="7" t="str">
        <f aca="false">IF(A9="","",MID("日月火水木金土",WEEKDAY(DATE($C$2,$E$2,A9)),1))</f>
        <v>水</v>
      </c>
      <c r="C9" s="8" t="n">
        <v>0.368055555555556</v>
      </c>
      <c r="D9" s="8" t="n">
        <v>0.75</v>
      </c>
      <c r="E9" s="8" t="n">
        <v>0.0416666666666667</v>
      </c>
      <c r="F9" s="9" t="n">
        <f aca="false">IF(OR(C9="",D9=""),"",MOD(D9-C9,1)-N(E9))</f>
        <v>0.340277777777778</v>
      </c>
      <c r="G9" s="9" t="n">
        <f aca="false">IF(F9="","",MAX(0,F9-$G$2))</f>
        <v>0.00694444444444444</v>
      </c>
      <c r="H9" s="10"/>
    </row>
    <row r="10" customFormat="false" ht="16.5" hidden="false" customHeight="true" outlineLevel="0" collapsed="false">
      <c r="A10" s="7" t="n">
        <v>5</v>
      </c>
      <c r="B10" s="7" t="str">
        <f aca="false">IF(A10="","",MID("日月火水木金土",WEEKDAY(DATE($C$2,$E$2,A10)),1))</f>
        <v>木</v>
      </c>
      <c r="C10" s="8" t="n">
        <v>0.371527777777778</v>
      </c>
      <c r="D10" s="8" t="n">
        <v>0.854166666666667</v>
      </c>
      <c r="E10" s="8" t="n">
        <v>0.0416666666666667</v>
      </c>
      <c r="F10" s="9" t="n">
        <f aca="false">IF(OR(C10="",D10=""),"",MOD(D10-C10,1)-N(E10))</f>
        <v>0.440972222222222</v>
      </c>
      <c r="G10" s="9" t="n">
        <f aca="false">IF(F10="","",MAX(0,F10-$G$2))</f>
        <v>0.107638888888889</v>
      </c>
      <c r="H10" s="10"/>
    </row>
    <row r="11" customFormat="false" ht="16.5" hidden="false" customHeight="true" outlineLevel="0" collapsed="false">
      <c r="A11" s="7" t="n">
        <v>6</v>
      </c>
      <c r="B11" s="7" t="str">
        <f aca="false">IF(A11="","",MID("日月火水木金土",WEEKDAY(DATE($C$2,$E$2,A11)),1))</f>
        <v>金</v>
      </c>
      <c r="C11" s="8" t="n">
        <v>0.371527777777778</v>
      </c>
      <c r="D11" s="8" t="n">
        <v>0.75</v>
      </c>
      <c r="E11" s="8" t="n">
        <v>0.0416666666666667</v>
      </c>
      <c r="F11" s="9" t="n">
        <f aca="false">IF(OR(C11="",D11=""),"",MOD(D11-C11,1)-N(E11))</f>
        <v>0.336805555555556</v>
      </c>
      <c r="G11" s="9" t="n">
        <f aca="false">IF(F11="","",MAX(0,F11-$G$2))</f>
        <v>0.00347222222222222</v>
      </c>
      <c r="H11" s="10"/>
    </row>
    <row r="12" customFormat="false" ht="16.5" hidden="false" customHeight="true" outlineLevel="0" collapsed="false">
      <c r="A12" s="7" t="n">
        <v>7</v>
      </c>
      <c r="B12" s="7" t="str">
        <f aca="false">IF(A12="","",MID("日月火水木金土",WEEKDAY(DATE($C$2,$E$2,A12)),1))</f>
        <v>土</v>
      </c>
      <c r="C12" s="8"/>
      <c r="D12" s="8"/>
      <c r="E12" s="8"/>
      <c r="F12" s="9" t="str">
        <f aca="false">IF(OR(C12="",D12=""),"",MOD(D12-C12,1)-N(E12))</f>
        <v/>
      </c>
      <c r="G12" s="9" t="str">
        <f aca="false">IF(F12="","",MAX(0,F12-$G$2))</f>
        <v/>
      </c>
      <c r="H12" s="10"/>
    </row>
    <row r="13" customFormat="false" ht="16.5" hidden="false" customHeight="true" outlineLevel="0" collapsed="false">
      <c r="A13" s="7" t="n">
        <v>8</v>
      </c>
      <c r="B13" s="7" t="str">
        <f aca="false">IF(A13="","",MID("日月火水木金土",WEEKDAY(DATE($C$2,$E$2,A13)),1))</f>
        <v>日</v>
      </c>
      <c r="C13" s="8"/>
      <c r="D13" s="8"/>
      <c r="E13" s="8"/>
      <c r="F13" s="9" t="str">
        <f aca="false">IF(OR(C13="",D13=""),"",MOD(D13-C13,1)-N(E13))</f>
        <v/>
      </c>
      <c r="G13" s="9" t="str">
        <f aca="false">IF(F13="","",MAX(0,F13-$G$2))</f>
        <v/>
      </c>
      <c r="H13" s="10"/>
    </row>
    <row r="14" customFormat="false" ht="16.5" hidden="false" customHeight="true" outlineLevel="0" collapsed="false">
      <c r="A14" s="7" t="n">
        <v>9</v>
      </c>
      <c r="B14" s="7" t="str">
        <f aca="false">IF(A14="","",MID("日月火水木金土",WEEKDAY(DATE($C$2,$E$2,A14)),1))</f>
        <v>月</v>
      </c>
      <c r="C14" s="8" t="n">
        <v>0.371527777777778</v>
      </c>
      <c r="D14" s="8" t="n">
        <v>0.854166666666667</v>
      </c>
      <c r="E14" s="8" t="n">
        <v>0.0416666666666667</v>
      </c>
      <c r="F14" s="9" t="n">
        <f aca="false">IF(OR(C14="",D14=""),"",MOD(D14-C14,1)-N(E14))</f>
        <v>0.440972222222222</v>
      </c>
      <c r="G14" s="9" t="n">
        <f aca="false">IF(F14="","",MAX(0,F14-$G$2))</f>
        <v>0.107638888888889</v>
      </c>
      <c r="H14" s="10"/>
    </row>
    <row r="15" customFormat="false" ht="16.5" hidden="false" customHeight="true" outlineLevel="0" collapsed="false">
      <c r="A15" s="7" t="n">
        <v>10</v>
      </c>
      <c r="B15" s="7" t="str">
        <f aca="false">IF(A15="","",MID("日月火水木金土",WEEKDAY(DATE($C$2,$E$2,A15)),1))</f>
        <v>火</v>
      </c>
      <c r="C15" s="8" t="n">
        <v>0.368055555555556</v>
      </c>
      <c r="D15" s="8" t="n">
        <v>0.75</v>
      </c>
      <c r="E15" s="8" t="n">
        <v>0.0416666666666667</v>
      </c>
      <c r="F15" s="9" t="n">
        <f aca="false">IF(OR(C15="",D15=""),"",MOD(D15-C15,1)-N(E15))</f>
        <v>0.340277777777778</v>
      </c>
      <c r="G15" s="9" t="n">
        <f aca="false">IF(F15="","",MAX(0,F15-$G$2))</f>
        <v>0.00694444444444444</v>
      </c>
      <c r="H15" s="10"/>
    </row>
    <row r="16" customFormat="false" ht="16.5" hidden="false" customHeight="true" outlineLevel="0" collapsed="false">
      <c r="A16" s="7" t="n">
        <v>11</v>
      </c>
      <c r="B16" s="7" t="str">
        <f aca="false">IF(A16="","",MID("日月火水木金土",WEEKDAY(DATE($C$2,$E$2,A16)),1))</f>
        <v>水</v>
      </c>
      <c r="C16" s="8" t="n">
        <v>0.371527777777778</v>
      </c>
      <c r="D16" s="8" t="n">
        <v>0.75</v>
      </c>
      <c r="E16" s="8" t="n">
        <v>0.0416666666666667</v>
      </c>
      <c r="F16" s="9" t="n">
        <f aca="false">IF(OR(C16="",D16=""),"",MOD(D16-C16,1)-N(E16))</f>
        <v>0.336805555555556</v>
      </c>
      <c r="G16" s="9" t="n">
        <f aca="false">IF(F16="","",MAX(0,F16-$G$2))</f>
        <v>0.00347222222222222</v>
      </c>
      <c r="H16" s="10"/>
    </row>
    <row r="17" customFormat="false" ht="16.5" hidden="false" customHeight="true" outlineLevel="0" collapsed="false">
      <c r="A17" s="7" t="n">
        <v>12</v>
      </c>
      <c r="B17" s="7" t="str">
        <f aca="false">IF(A17="","",MID("日月火水木金土",WEEKDAY(DATE($C$2,$E$2,A17)),1))</f>
        <v>木</v>
      </c>
      <c r="C17" s="8" t="n">
        <v>0.371527777777778</v>
      </c>
      <c r="D17" s="8" t="n">
        <v>0.75</v>
      </c>
      <c r="E17" s="8" t="n">
        <v>0.0416666666666667</v>
      </c>
      <c r="F17" s="9" t="n">
        <f aca="false">IF(OR(C17="",D17=""),"",MOD(D17-C17,1)-N(E17))</f>
        <v>0.336805555555556</v>
      </c>
      <c r="G17" s="9" t="n">
        <f aca="false">IF(F17="","",MAX(0,F17-$G$2))</f>
        <v>0.00347222222222222</v>
      </c>
      <c r="H17" s="10"/>
    </row>
    <row r="18" customFormat="false" ht="16.5" hidden="false" customHeight="true" outlineLevel="0" collapsed="false">
      <c r="A18" s="7" t="n">
        <v>13</v>
      </c>
      <c r="B18" s="7" t="str">
        <f aca="false">IF(A18="","",MID("日月火水木金土",WEEKDAY(DATE($C$2,$E$2,A18)),1))</f>
        <v>金</v>
      </c>
      <c r="C18" s="8" t="n">
        <v>0.368055555555556</v>
      </c>
      <c r="D18" s="8" t="n">
        <v>0.854166666666667</v>
      </c>
      <c r="E18" s="8" t="n">
        <v>0.0416666666666667</v>
      </c>
      <c r="F18" s="9" t="n">
        <f aca="false">IF(OR(C18="",D18=""),"",MOD(D18-C18,1)-N(E18))</f>
        <v>0.444444444444444</v>
      </c>
      <c r="G18" s="9" t="n">
        <f aca="false">IF(F18="","",MAX(0,F18-$G$2))</f>
        <v>0.111111111111111</v>
      </c>
      <c r="H18" s="10"/>
    </row>
    <row r="19" customFormat="false" ht="16.5" hidden="false" customHeight="true" outlineLevel="0" collapsed="false">
      <c r="A19" s="7" t="n">
        <v>14</v>
      </c>
      <c r="B19" s="7" t="str">
        <f aca="false">IF(A19="","",MID("日月火水木金土",WEEKDAY(DATE($C$2,$E$2,A19)),1))</f>
        <v>土</v>
      </c>
      <c r="C19" s="8" t="n">
        <v>0.375</v>
      </c>
      <c r="D19" s="8" t="n">
        <v>0.541666666666667</v>
      </c>
      <c r="E19" s="8" t="n">
        <v>0</v>
      </c>
      <c r="F19" s="9" t="n">
        <f aca="false">IF(OR(C19="",D19=""),"",MOD(D19-C19,1)-N(E19))</f>
        <v>0.166666666666667</v>
      </c>
      <c r="G19" s="9" t="n">
        <f aca="false">IF(F19="","",MAX(0,F19-$G$2))</f>
        <v>0</v>
      </c>
      <c r="H19" s="18" t="s">
        <v>21</v>
      </c>
    </row>
    <row r="20" customFormat="false" ht="16.5" hidden="false" customHeight="true" outlineLevel="0" collapsed="false">
      <c r="A20" s="7" t="n">
        <v>15</v>
      </c>
      <c r="B20" s="7" t="str">
        <f aca="false">IF(A20="","",MID("日月火水木金土",WEEKDAY(DATE($C$2,$E$2,A20)),1))</f>
        <v>日</v>
      </c>
      <c r="C20" s="8"/>
      <c r="D20" s="8"/>
      <c r="E20" s="8"/>
      <c r="F20" s="9" t="str">
        <f aca="false">IF(OR(C20="",D20=""),"",MOD(D20-C20,1)-N(E20))</f>
        <v/>
      </c>
      <c r="G20" s="9" t="str">
        <f aca="false">IF(F20="","",MAX(0,F20-$G$2))</f>
        <v/>
      </c>
      <c r="H20" s="10"/>
    </row>
    <row r="21" customFormat="false" ht="16.5" hidden="false" customHeight="true" outlineLevel="0" collapsed="false">
      <c r="A21" s="7" t="n">
        <v>16</v>
      </c>
      <c r="B21" s="7" t="str">
        <f aca="false">IF(A21="","",MID("日月火水木金土",WEEKDAY(DATE($C$2,$E$2,A21)),1))</f>
        <v>月</v>
      </c>
      <c r="C21" s="8" t="n">
        <v>0.368055555555556</v>
      </c>
      <c r="D21" s="8" t="n">
        <v>0.75</v>
      </c>
      <c r="E21" s="8" t="n">
        <v>0.0416666666666667</v>
      </c>
      <c r="F21" s="9" t="n">
        <f aca="false">IF(OR(C21="",D21=""),"",MOD(D21-C21,1)-N(E21))</f>
        <v>0.340277777777778</v>
      </c>
      <c r="G21" s="9" t="n">
        <f aca="false">IF(F21="","",MAX(0,F21-$G$2))</f>
        <v>0.00694444444444444</v>
      </c>
      <c r="H21" s="10"/>
    </row>
    <row r="22" customFormat="false" ht="16.5" hidden="false" customHeight="true" outlineLevel="0" collapsed="false">
      <c r="A22" s="7" t="n">
        <v>17</v>
      </c>
      <c r="B22" s="7" t="str">
        <f aca="false">IF(A22="","",MID("日月火水木金土",WEEKDAY(DATE($C$2,$E$2,A22)),1))</f>
        <v>火</v>
      </c>
      <c r="C22" s="8" t="n">
        <v>0.371527777777778</v>
      </c>
      <c r="D22" s="8" t="n">
        <v>0.854166666666667</v>
      </c>
      <c r="E22" s="8" t="n">
        <v>0.0416666666666667</v>
      </c>
      <c r="F22" s="9" t="n">
        <f aca="false">IF(OR(C22="",D22=""),"",MOD(D22-C22,1)-N(E22))</f>
        <v>0.440972222222222</v>
      </c>
      <c r="G22" s="9" t="n">
        <f aca="false">IF(F22="","",MAX(0,F22-$G$2))</f>
        <v>0.107638888888889</v>
      </c>
      <c r="H22" s="10"/>
    </row>
    <row r="23" customFormat="false" ht="16.5" hidden="false" customHeight="true" outlineLevel="0" collapsed="false">
      <c r="A23" s="7" t="n">
        <v>18</v>
      </c>
      <c r="B23" s="7" t="str">
        <f aca="false">IF(A23="","",MID("日月火水木金土",WEEKDAY(DATE($C$2,$E$2,A23)),1))</f>
        <v>水</v>
      </c>
      <c r="C23" s="8" t="n">
        <v>0.371527777777778</v>
      </c>
      <c r="D23" s="8" t="n">
        <v>0.75</v>
      </c>
      <c r="E23" s="8" t="n">
        <v>0.0416666666666667</v>
      </c>
      <c r="F23" s="9" t="n">
        <f aca="false">IF(OR(C23="",D23=""),"",MOD(D23-C23,1)-N(E23))</f>
        <v>0.336805555555556</v>
      </c>
      <c r="G23" s="9" t="n">
        <f aca="false">IF(F23="","",MAX(0,F23-$G$2))</f>
        <v>0.00347222222222222</v>
      </c>
      <c r="H23" s="10"/>
    </row>
    <row r="24" customFormat="false" ht="16.5" hidden="false" customHeight="true" outlineLevel="0" collapsed="false">
      <c r="A24" s="7" t="n">
        <v>19</v>
      </c>
      <c r="B24" s="7" t="str">
        <f aca="false">IF(A24="","",MID("日月火水木金土",WEEKDAY(DATE($C$2,$E$2,A24)),1))</f>
        <v>木</v>
      </c>
      <c r="C24" s="8" t="n">
        <v>0.368055555555556</v>
      </c>
      <c r="D24" s="8" t="n">
        <v>0.75</v>
      </c>
      <c r="E24" s="8" t="n">
        <v>0.0416666666666667</v>
      </c>
      <c r="F24" s="9" t="n">
        <f aca="false">IF(OR(C24="",D24=""),"",MOD(D24-C24,1)-N(E24))</f>
        <v>0.340277777777778</v>
      </c>
      <c r="G24" s="9" t="n">
        <f aca="false">IF(F24="","",MAX(0,F24-$G$2))</f>
        <v>0.00694444444444444</v>
      </c>
      <c r="H24" s="10"/>
    </row>
    <row r="25" customFormat="false" ht="16.5" hidden="false" customHeight="true" outlineLevel="0" collapsed="false">
      <c r="A25" s="7" t="n">
        <v>20</v>
      </c>
      <c r="B25" s="7" t="str">
        <f aca="false">IF(A25="","",MID("日月火水木金土",WEEKDAY(DATE($C$2,$E$2,A25)),1))</f>
        <v>金</v>
      </c>
      <c r="C25" s="8" t="n">
        <v>0.371527777777778</v>
      </c>
      <c r="D25" s="8" t="n">
        <v>0.75</v>
      </c>
      <c r="E25" s="8" t="n">
        <v>0.0416666666666667</v>
      </c>
      <c r="F25" s="9" t="n">
        <f aca="false">IF(OR(C25="",D25=""),"",MOD(D25-C25,1)-N(E25))</f>
        <v>0.336805555555556</v>
      </c>
      <c r="G25" s="9" t="n">
        <f aca="false">IF(F25="","",MAX(0,F25-$G$2))</f>
        <v>0.00347222222222222</v>
      </c>
      <c r="H25" s="10"/>
    </row>
    <row r="26" customFormat="false" ht="16.5" hidden="false" customHeight="true" outlineLevel="0" collapsed="false">
      <c r="A26" s="7" t="n">
        <v>21</v>
      </c>
      <c r="B26" s="7" t="str">
        <f aca="false">IF(A26="","",MID("日月火水木金土",WEEKDAY(DATE($C$2,$E$2,A26)),1))</f>
        <v>土</v>
      </c>
      <c r="C26" s="8"/>
      <c r="D26" s="8"/>
      <c r="E26" s="8"/>
      <c r="F26" s="9" t="str">
        <f aca="false">IF(OR(C26="",D26=""),"",MOD(D26-C26,1)-N(E26))</f>
        <v/>
      </c>
      <c r="G26" s="9" t="str">
        <f aca="false">IF(F26="","",MAX(0,F26-$G$2))</f>
        <v/>
      </c>
      <c r="H26" s="10"/>
    </row>
    <row r="27" customFormat="false" ht="16.5" hidden="false" customHeight="true" outlineLevel="0" collapsed="false">
      <c r="A27" s="7" t="n">
        <v>22</v>
      </c>
      <c r="B27" s="7" t="str">
        <f aca="false">IF(A27="","",MID("日月火水木金土",WEEKDAY(DATE($C$2,$E$2,A27)),1))</f>
        <v>日</v>
      </c>
      <c r="C27" s="8"/>
      <c r="D27" s="8"/>
      <c r="E27" s="8"/>
      <c r="F27" s="9" t="str">
        <f aca="false">IF(OR(C27="",D27=""),"",MOD(D27-C27,1)-N(E27))</f>
        <v/>
      </c>
      <c r="G27" s="9" t="str">
        <f aca="false">IF(F27="","",MAX(0,F27-$G$2))</f>
        <v/>
      </c>
      <c r="H27" s="10"/>
    </row>
    <row r="28" customFormat="false" ht="16.5" hidden="false" customHeight="true" outlineLevel="0" collapsed="false">
      <c r="A28" s="7" t="n">
        <v>23</v>
      </c>
      <c r="B28" s="7" t="str">
        <f aca="false">IF(A28="","",MID("日月火水木金土",WEEKDAY(DATE($C$2,$E$2,A28)),1))</f>
        <v>月</v>
      </c>
      <c r="C28" s="8"/>
      <c r="D28" s="8"/>
      <c r="E28" s="8"/>
      <c r="F28" s="9" t="str">
        <f aca="false">IF(OR(C28="",D28=""),"",MOD(D28-C28,1)-N(E28))</f>
        <v/>
      </c>
      <c r="G28" s="9" t="str">
        <f aca="false">IF(F28="","",MAX(0,F28-$G$2))</f>
        <v/>
      </c>
      <c r="H28" s="18" t="s">
        <v>20</v>
      </c>
    </row>
    <row r="29" customFormat="false" ht="16.5" hidden="false" customHeight="true" outlineLevel="0" collapsed="false">
      <c r="A29" s="7" t="n">
        <v>24</v>
      </c>
      <c r="B29" s="7" t="str">
        <f aca="false">IF(A29="","",MID("日月火水木金土",WEEKDAY(DATE($C$2,$E$2,A29)),1))</f>
        <v>火</v>
      </c>
      <c r="C29" s="8" t="n">
        <v>0.371527777777778</v>
      </c>
      <c r="D29" s="8" t="n">
        <v>0.75</v>
      </c>
      <c r="E29" s="8" t="n">
        <v>0.0416666666666667</v>
      </c>
      <c r="F29" s="9" t="n">
        <f aca="false">IF(OR(C29="",D29=""),"",MOD(D29-C29,1)-N(E29))</f>
        <v>0.336805555555556</v>
      </c>
      <c r="G29" s="9" t="n">
        <f aca="false">IF(F29="","",MAX(0,F29-$G$2))</f>
        <v>0.00347222222222222</v>
      </c>
      <c r="H29" s="10"/>
    </row>
    <row r="30" customFormat="false" ht="16.5" hidden="false" customHeight="true" outlineLevel="0" collapsed="false">
      <c r="A30" s="7" t="n">
        <v>25</v>
      </c>
      <c r="B30" s="7" t="str">
        <f aca="false">IF(A30="","",MID("日月火水木金土",WEEKDAY(DATE($C$2,$E$2,A30)),1))</f>
        <v>水</v>
      </c>
      <c r="C30" s="8" t="n">
        <v>0.368055555555556</v>
      </c>
      <c r="D30" s="8" t="n">
        <v>0.854166666666667</v>
      </c>
      <c r="E30" s="8" t="n">
        <v>0.0416666666666667</v>
      </c>
      <c r="F30" s="9" t="n">
        <f aca="false">IF(OR(C30="",D30=""),"",MOD(D30-C30,1)-N(E30))</f>
        <v>0.444444444444444</v>
      </c>
      <c r="G30" s="9" t="n">
        <f aca="false">IF(F30="","",MAX(0,F30-$G$2))</f>
        <v>0.111111111111111</v>
      </c>
      <c r="H30" s="10"/>
    </row>
    <row r="31" customFormat="false" ht="16.5" hidden="false" customHeight="true" outlineLevel="0" collapsed="false">
      <c r="A31" s="7" t="n">
        <v>26</v>
      </c>
      <c r="B31" s="7" t="str">
        <f aca="false">IF(A31="","",MID("日月火水木金土",WEEKDAY(DATE($C$2,$E$2,A31)),1))</f>
        <v>木</v>
      </c>
      <c r="C31" s="8" t="n">
        <v>0.371527777777778</v>
      </c>
      <c r="D31" s="8" t="n">
        <v>0.75</v>
      </c>
      <c r="E31" s="8" t="n">
        <v>0.0416666666666667</v>
      </c>
      <c r="F31" s="9" t="n">
        <f aca="false">IF(OR(C31="",D31=""),"",MOD(D31-C31,1)-N(E31))</f>
        <v>0.336805555555556</v>
      </c>
      <c r="G31" s="9" t="n">
        <f aca="false">IF(F31="","",MAX(0,F31-$G$2))</f>
        <v>0.00347222222222222</v>
      </c>
      <c r="H31" s="10"/>
    </row>
    <row r="32" customFormat="false" ht="16.5" hidden="false" customHeight="true" outlineLevel="0" collapsed="false">
      <c r="A32" s="7" t="n">
        <v>27</v>
      </c>
      <c r="B32" s="7" t="str">
        <f aca="false">IF(A32="","",MID("日月火水木金土",WEEKDAY(DATE($C$2,$E$2,A32)),1))</f>
        <v>金</v>
      </c>
      <c r="C32" s="8" t="n">
        <v>0.371527777777778</v>
      </c>
      <c r="D32" s="8" t="n">
        <v>0.75</v>
      </c>
      <c r="E32" s="8" t="n">
        <v>0.0416666666666667</v>
      </c>
      <c r="F32" s="9" t="n">
        <f aca="false">IF(OR(C32="",D32=""),"",MOD(D32-C32,1)-N(E32))</f>
        <v>0.336805555555556</v>
      </c>
      <c r="G32" s="9" t="n">
        <f aca="false">IF(F32="","",MAX(0,F32-$G$2))</f>
        <v>0.00347222222222222</v>
      </c>
      <c r="H32" s="10"/>
    </row>
    <row r="33" customFormat="false" ht="16.5" hidden="false" customHeight="true" outlineLevel="0" collapsed="false">
      <c r="A33" s="7" t="n">
        <v>28</v>
      </c>
      <c r="B33" s="7" t="str">
        <f aca="false">IF(A33="","",MID("日月火水木金土",WEEKDAY(DATE($C$2,$E$2,A33)),1))</f>
        <v>土</v>
      </c>
      <c r="C33" s="8"/>
      <c r="D33" s="8"/>
      <c r="E33" s="8"/>
      <c r="F33" s="9" t="str">
        <f aca="false">IF(OR(C33="",D33=""),"",MOD(D33-C33,1)-N(E33))</f>
        <v/>
      </c>
      <c r="G33" s="9" t="str">
        <f aca="false">IF(F33="","",MAX(0,F33-$G$2))</f>
        <v/>
      </c>
      <c r="H33" s="10"/>
    </row>
    <row r="34" customFormat="false" ht="16.5" hidden="false" customHeight="true" outlineLevel="0" collapsed="false">
      <c r="A34" s="7" t="n">
        <f aca="false">IF(MONTH(DATE($C$2,$E$2,29))=$E$2,29,"")</f>
        <v>29</v>
      </c>
      <c r="B34" s="7" t="str">
        <f aca="false">IF(A34="","",MID("日月火水木金土",WEEKDAY(DATE($C$2,$E$2,A34)),1))</f>
        <v>日</v>
      </c>
      <c r="C34" s="8"/>
      <c r="D34" s="8"/>
      <c r="E34" s="8"/>
      <c r="F34" s="9" t="str">
        <f aca="false">IF(OR(C34="",D34=""),"",MOD(D34-C34,1)-N(E34))</f>
        <v/>
      </c>
      <c r="G34" s="9" t="str">
        <f aca="false">IF(F34="","",MAX(0,F34-$G$2))</f>
        <v/>
      </c>
      <c r="H34" s="10"/>
    </row>
    <row r="35" customFormat="false" ht="16.5" hidden="false" customHeight="true" outlineLevel="0" collapsed="false">
      <c r="A35" s="7" t="n">
        <f aca="false">IF(MONTH(DATE($C$2,$E$2,30))=$E$2,30,"")</f>
        <v>30</v>
      </c>
      <c r="B35" s="7" t="str">
        <f aca="false">IF(A35="","",MID("日月火水木金土",WEEKDAY(DATE($C$2,$E$2,A35)),1))</f>
        <v>月</v>
      </c>
      <c r="C35" s="8" t="n">
        <v>0.371527777777778</v>
      </c>
      <c r="D35" s="8" t="n">
        <v>0.75</v>
      </c>
      <c r="E35" s="8" t="n">
        <v>0.0416666666666667</v>
      </c>
      <c r="F35" s="9" t="n">
        <f aca="false">IF(OR(C35="",D35=""),"",MOD(D35-C35,1)-N(E35))</f>
        <v>0.336805555555556</v>
      </c>
      <c r="G35" s="9" t="n">
        <f aca="false">IF(F35="","",MAX(0,F35-$G$2))</f>
        <v>0.00347222222222222</v>
      </c>
      <c r="H35" s="10"/>
    </row>
    <row r="36" customFormat="false" ht="16.5" hidden="false" customHeight="true" outlineLevel="0" collapsed="false">
      <c r="A36" s="7" t="str">
        <f aca="false">IF(MONTH(DATE($C$2,$E$2,31))=$E$2,31,"")</f>
        <v/>
      </c>
      <c r="B36" s="7" t="str">
        <f aca="false">IF(A36="","",MID("日月火水木金土",WEEKDAY(DATE($C$2,$E$2,A36)),1))</f>
        <v/>
      </c>
      <c r="C36" s="8"/>
      <c r="D36" s="8"/>
      <c r="E36" s="8"/>
      <c r="F36" s="9" t="str">
        <f aca="false">IF(OR(C36="",D36=""),"",MOD(D36-C36,1)-N(E36))</f>
        <v/>
      </c>
      <c r="G36" s="9" t="str">
        <f aca="false">IF(F36="","",MAX(0,F36-$G$2))</f>
        <v/>
      </c>
      <c r="H36" s="10"/>
    </row>
    <row r="37" customFormat="false" ht="21.75" hidden="false" customHeight="true" outlineLevel="0" collapsed="false">
      <c r="A37" s="11" t="s">
        <v>14</v>
      </c>
      <c r="B37" s="11"/>
      <c r="C37" s="11"/>
      <c r="D37" s="11"/>
      <c r="E37" s="11"/>
      <c r="F37" s="12" t="n">
        <f aca="false">SUM(F6:F36)</f>
        <v>7.10763888888889</v>
      </c>
      <c r="G37" s="12" t="n">
        <f aca="false">SUM(G6:G36)</f>
        <v>0.607638888888889</v>
      </c>
      <c r="H37" s="13" t="str">
        <f aca="false">"出勤日数 "&amp;COUNT(F6:F36)&amp;" 日"</f>
        <v>出勤日数 20 日</v>
      </c>
    </row>
    <row r="39" customFormat="false" ht="15" hidden="false" customHeight="true" outlineLevel="0" collapsed="false">
      <c r="A39" s="14" t="s">
        <v>15</v>
      </c>
      <c r="B39" s="14"/>
      <c r="C39" s="14"/>
      <c r="D39" s="14"/>
      <c r="E39" s="14"/>
      <c r="F39" s="14"/>
      <c r="G39" s="14"/>
      <c r="H39" s="14"/>
    </row>
    <row r="40" customFormat="false" ht="15" hidden="false" customHeight="false" outlineLevel="0" collapsed="false">
      <c r="A40" s="14"/>
      <c r="B40" s="14"/>
      <c r="C40" s="14"/>
      <c r="D40" s="14"/>
      <c r="E40" s="14"/>
      <c r="F40" s="14"/>
      <c r="G40" s="14"/>
      <c r="H40" s="14"/>
    </row>
    <row r="42" customFormat="false" ht="15" hidden="false" customHeight="false" outlineLevel="0" collapsed="false">
      <c r="F42" s="15" t="s">
        <v>16</v>
      </c>
      <c r="G42" s="15" t="s">
        <v>17</v>
      </c>
    </row>
    <row r="43" customFormat="false" ht="15" hidden="false" customHeight="false" outlineLevel="0" collapsed="false">
      <c r="F43" s="7"/>
      <c r="G43" s="7"/>
    </row>
    <row r="44" customFormat="false" ht="15" hidden="false" customHeight="false" outlineLevel="0" collapsed="false">
      <c r="F44" s="7"/>
      <c r="G44" s="7"/>
    </row>
    <row r="45" customFormat="false" ht="15" hidden="false" customHeight="false" outlineLevel="0" collapsed="false">
      <c r="F45" s="7"/>
      <c r="G45" s="7"/>
    </row>
  </sheetData>
  <mergeCells count="9">
    <mergeCell ref="A1:H1"/>
    <mergeCell ref="A2:B2"/>
    <mergeCell ref="A3:B3"/>
    <mergeCell ref="C3:E3"/>
    <mergeCell ref="G3:H3"/>
    <mergeCell ref="A37:E37"/>
    <mergeCell ref="A39:H40"/>
    <mergeCell ref="F43:F45"/>
    <mergeCell ref="G43:G45"/>
  </mergeCells>
  <conditionalFormatting sqref="A6:H36">
    <cfRule type="expression" priority="2" aboveAverage="0" equalAverage="0" bottom="0" percent="0" rank="0" text="" dxfId="0">
      <formula>AND($A6&lt;&gt;"",WEEKDAY(DATE($C$2,$E$2,$A6))=1)</formula>
    </cfRule>
    <cfRule type="expression" priority="3" aboveAverage="0" equalAverage="0" bottom="0" percent="0" rank="0" text="" dxfId="1">
      <formula>AND($A6&lt;&gt;"",WEEKDAY(DATE($C$2,$E$2,$A6))=7)</formula>
    </cfRule>
  </conditionalFormatting>
  <printOptions headings="false" gridLines="false" gridLinesSet="true" horizontalCentered="true" verticalCentered="false"/>
  <pageMargins left="0.5" right="0.5" top="0.6" bottom="0.6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&amp;C&amp;8テンプレート部　https://template-dept.com/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2026-10-29T05:20:17Z</dcterms:created>
  <dc:creator>openpyxl</dc:creator>
  <dc:description/>
  <dc:language>en-US</dc:language>
  <cp:lastModifiedBy/>
  <dcterms:modified xsi:type="dcterms:W3CDTF">2026-10-29T05:20:17Z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